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92" windowWidth="15192" windowHeight="7716"/>
  </bookViews>
  <sheets>
    <sheet name="приложение 7" sheetId="1" r:id="rId1"/>
    <sheet name="Лист1" sheetId="2" r:id="rId2"/>
  </sheets>
  <definedNames>
    <definedName name="_xlnm.Print_Area" localSheetId="0">'приложение 7'!$A$1:$H$73</definedName>
  </definedNames>
  <calcPr calcId="144525"/>
</workbook>
</file>

<file path=xl/calcChain.xml><?xml version="1.0" encoding="utf-8"?>
<calcChain xmlns="http://schemas.openxmlformats.org/spreadsheetml/2006/main">
  <c r="F64" i="1" l="1"/>
  <c r="G56" i="1" l="1"/>
  <c r="H56" i="1"/>
  <c r="F56" i="1"/>
  <c r="G60" i="1"/>
  <c r="H60" i="1"/>
  <c r="F60" i="1"/>
  <c r="F51" i="1"/>
  <c r="H45" i="1"/>
  <c r="G45" i="1"/>
  <c r="F45" i="1"/>
  <c r="G39" i="1"/>
  <c r="G38" i="1" s="1"/>
  <c r="H39" i="1"/>
  <c r="H38" i="1"/>
  <c r="F38" i="1"/>
  <c r="F39" i="1"/>
  <c r="F28" i="1" l="1"/>
  <c r="G22" i="1"/>
  <c r="H22" i="1"/>
  <c r="F22" i="1"/>
  <c r="F27" i="1" l="1"/>
  <c r="F15" i="1"/>
  <c r="G63" i="1"/>
  <c r="H63" i="1"/>
  <c r="F63" i="1"/>
  <c r="F13" i="1" l="1"/>
  <c r="G27" i="1" l="1"/>
  <c r="H27" i="1"/>
  <c r="F44" i="1" l="1"/>
  <c r="F50" i="1"/>
  <c r="G50" i="1"/>
  <c r="H50" i="1"/>
  <c r="H44" i="1"/>
  <c r="G44" i="1"/>
  <c r="G15" i="1" l="1"/>
  <c r="H15" i="1"/>
  <c r="G25" i="1"/>
  <c r="H25" i="1"/>
  <c r="G36" i="1"/>
  <c r="G35" i="1" s="1"/>
  <c r="H36" i="1"/>
  <c r="H35" i="1" s="1"/>
  <c r="G41" i="1"/>
  <c r="H41" i="1"/>
  <c r="G47" i="1"/>
  <c r="H47" i="1"/>
  <c r="G49" i="1"/>
  <c r="H49" i="1"/>
  <c r="G57" i="1"/>
  <c r="H57" i="1"/>
  <c r="G62" i="1"/>
  <c r="H62" i="1"/>
  <c r="G67" i="1"/>
  <c r="G66" i="1" s="1"/>
  <c r="H67" i="1"/>
  <c r="H66" i="1" s="1"/>
  <c r="G70" i="1"/>
  <c r="G69" i="1" s="1"/>
  <c r="H70" i="1"/>
  <c r="H69" i="1" s="1"/>
  <c r="H43" i="1" l="1"/>
  <c r="G43" i="1"/>
  <c r="H12" i="1"/>
  <c r="H11" i="1" s="1"/>
  <c r="G12" i="1"/>
  <c r="G11" i="1" s="1"/>
  <c r="F41" i="1"/>
  <c r="F57" i="1" l="1"/>
  <c r="F70" i="1" l="1"/>
  <c r="F69" i="1" s="1"/>
  <c r="F67" i="1"/>
  <c r="F66" i="1" s="1"/>
  <c r="F62" i="1"/>
  <c r="F49" i="1"/>
  <c r="F47" i="1"/>
  <c r="F36" i="1"/>
  <c r="F35" i="1" s="1"/>
  <c r="F25" i="1"/>
  <c r="F12" i="1" s="1"/>
  <c r="F43" i="1" l="1"/>
  <c r="F11" i="1" l="1"/>
</calcChain>
</file>

<file path=xl/sharedStrings.xml><?xml version="1.0" encoding="utf-8"?>
<sst xmlns="http://schemas.openxmlformats.org/spreadsheetml/2006/main" count="259" uniqueCount="124">
  <si>
    <t>(тыс.руб.)</t>
  </si>
  <si>
    <t xml:space="preserve">Наименование </t>
  </si>
  <si>
    <t>Рз</t>
  </si>
  <si>
    <t>ПР</t>
  </si>
  <si>
    <t>ЦСР</t>
  </si>
  <si>
    <t>ВР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</si>
  <si>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</si>
  <si>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</si>
  <si>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</si>
  <si>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</si>
  <si>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</si>
  <si>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</si>
  <si>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</si>
  <si>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</si>
  <si>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</si>
  <si>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</si>
  <si>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</si>
  <si>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</si>
  <si>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</si>
  <si>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</si>
  <si>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</si>
  <si>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</si>
  <si>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Обеспечение проведения выборов и референдумов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</si>
  <si>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</si>
  <si>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</si>
  <si>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</si>
  <si>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</si>
  <si>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</si>
  <si>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</si>
  <si>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</si>
  <si>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</si>
  <si>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</si>
  <si>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</si>
  <si>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</si>
  <si>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</si>
  <si>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</si>
  <si>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</si>
  <si>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</si>
  <si>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</si>
  <si>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08 3 00 20900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</si>
  <si>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</si>
  <si>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</si>
  <si>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</si>
  <si>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</si>
  <si>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</si>
  <si>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</si>
  <si>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</si>
  <si>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</si>
  <si>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</si>
  <si>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</si>
  <si>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</si>
  <si>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</si>
  <si>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</si>
  <si>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</si>
  <si>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</si>
  <si>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</si>
  <si>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</si>
  <si>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</si>
  <si>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(Специальные расходы)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</si>
  <si>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</si>
  <si>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</si>
  <si>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</si>
  <si>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</si>
  <si>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</si>
  <si>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</si>
  <si>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</si>
  <si>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</si>
  <si>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</si>
  <si>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</si>
  <si>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</si>
  <si>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</si>
  <si>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</si>
  <si>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</si>
  <si>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</si>
  <si>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</si>
  <si>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</si>
  <si>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</si>
  <si>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</si>
  <si>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</si>
  <si>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Обеспечение пожарной безопасности</t>
  </si>
  <si>
    <t>03 1 00 20070</t>
  </si>
  <si>
    <t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</si>
  <si>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</si>
  <si>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</si>
  <si>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S3510</t>
  </si>
  <si>
    <t>07 1 00 83510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</si>
  <si>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</si>
  <si>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2019 год</t>
  </si>
  <si>
    <t>2020 год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</si>
  <si>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</si>
  <si>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</si>
  <si>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Начальник службы экономики и финансов</t>
  </si>
  <si>
    <t>И.П. Гладкая</t>
  </si>
  <si>
    <t>ВСЕГО</t>
  </si>
  <si>
    <t xml:space="preserve">сельского поселения    " О бюджете Красюковского 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</si>
  <si>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</si>
  <si>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Другие вопросы в области национальной экономики</t>
  </si>
  <si>
    <t>сельского поселения  на 2019 год и на плановый период</t>
  </si>
  <si>
    <t>2021 год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</si>
  <si>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2019 год и на плановый период 2020 и 2021 годов</t>
  </si>
  <si>
    <t>Приложение 7</t>
  </si>
  <si>
    <t>00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</si>
  <si>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</si>
  <si>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</si>
  <si>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(Уплата налогов, сборов и иных платежей)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</si>
  <si>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</si>
  <si>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(Уплата налогов, сборов и иных платежей)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</si>
  <si>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</si>
  <si>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</si>
  <si>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</si>
  <si>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</si>
  <si>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2020 и 2021 годов"  № 90 от 24 декабря 2018 года</t>
  </si>
  <si>
    <t>Расходы на повышение заработной платы работникам муниципальных учреждений культуры в рамках подпрограммы «Развитие культурно-досуговой деятельности» муниципальной программы Ольхово-Рогского сельского поселения «Развитие культуры»». (Субсидии бюджетным учреждениям)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</si>
  <si>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</si>
  <si>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99 9 00 85060</t>
  </si>
  <si>
    <t>03 2 00 20080</t>
  </si>
  <si>
    <t>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 подпрограммы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</si>
  <si>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</si>
  <si>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Молодежная политика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</si>
  <si>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</si>
  <si>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</si>
  <si>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04 1 00 25240</t>
  </si>
  <si>
    <t>06 2 00 40170</t>
  </si>
  <si>
    <t>к решению Собрания депутатов Красюковского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</si>
</sst>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0" fillId="0" borderId="0" xfId="0" applyFill="1" applyBorder="1"/>
    <xf numFmtId="0" fontId="6" fillId="0" borderId="0" xfId="0" applyFont="1" applyFill="1" applyBorder="1"/>
    <xf numFmtId="0" fontId="7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165" fontId="7" fillId="0" borderId="0" xfId="0" applyNumberFormat="1" applyFont="1" applyFill="1"/>
    <xf numFmtId="0" fontId="4" fillId="0" borderId="1" xfId="0" applyFont="1" applyFill="1" applyBorder="1" applyAlignment="1">
      <alignment horizontal="justify" wrapText="1"/>
    </xf>
    <xf numFmtId="49" fontId="10" fillId="0" borderId="2" xfId="0" applyNumberFormat="1" applyFont="1" applyBorder="1" applyAlignment="1" applyProtection="1">
      <alignment horizontal="justify" vertical="center" wrapText="1"/>
    </xf>
    <xf numFmtId="49" fontId="11" fillId="0" borderId="2" xfId="0" applyNumberFormat="1" applyFont="1" applyBorder="1" applyAlignment="1" applyProtection="1">
      <alignment horizontal="justify" vertical="center" wrapText="1"/>
    </xf>
    <xf numFmtId="0" fontId="4" fillId="0" borderId="1" xfId="0" applyFont="1" applyBorder="1" applyAlignment="1">
      <alignment horizontal="justify" wrapText="1"/>
    </xf>
    <xf numFmtId="49" fontId="9" fillId="0" borderId="0" xfId="0" applyNumberFormat="1" applyFont="1" applyBorder="1" applyAlignment="1" applyProtection="1">
      <alignment vertical="center"/>
    </xf>
    <xf numFmtId="49" fontId="9" fillId="0" borderId="2" xfId="0" applyNumberFormat="1" applyFont="1" applyBorder="1" applyAlignment="1" applyProtection="1">
      <alignment horizontal="justify" vertical="center" wrapText="1"/>
    </xf>
    <xf numFmtId="4" fontId="2" fillId="0" borderId="0" xfId="0" applyNumberFormat="1" applyFont="1" applyFill="1" applyAlignment="1"/>
    <xf numFmtId="4" fontId="0" fillId="0" borderId="0" xfId="0" applyNumberFormat="1" applyFill="1"/>
    <xf numFmtId="4" fontId="9" fillId="0" borderId="0" xfId="0" applyNumberFormat="1" applyFont="1" applyBorder="1" applyAlignment="1" applyProtection="1">
      <alignment vertical="center"/>
    </xf>
    <xf numFmtId="4" fontId="9" fillId="0" borderId="0" xfId="0" applyNumberFormat="1" applyFont="1" applyBorder="1" applyAlignment="1" applyProtection="1">
      <alignment horizontal="right" vertical="center"/>
    </xf>
    <xf numFmtId="4" fontId="2" fillId="0" borderId="0" xfId="1" applyNumberFormat="1" applyFont="1" applyFill="1" applyAlignment="1">
      <alignment horizontal="center" vertical="center" wrapText="1"/>
    </xf>
    <xf numFmtId="4" fontId="7" fillId="0" borderId="0" xfId="0" applyNumberFormat="1" applyFont="1" applyFill="1"/>
    <xf numFmtId="4" fontId="0" fillId="0" borderId="0" xfId="0" applyNumberFormat="1" applyFill="1" applyBorder="1"/>
    <xf numFmtId="4" fontId="4" fillId="0" borderId="0" xfId="1" applyNumberFormat="1" applyFont="1" applyFill="1" applyBorder="1" applyAlignment="1">
      <alignment horizontal="left" vertical="center" wrapText="1"/>
    </xf>
    <xf numFmtId="4" fontId="2" fillId="0" borderId="0" xfId="1" applyNumberFormat="1" applyFon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4" fontId="4" fillId="0" borderId="0" xfId="2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wrapText="1"/>
    </xf>
    <xf numFmtId="0" fontId="12" fillId="0" borderId="0" xfId="0" applyFont="1" applyFill="1" applyBorder="1" applyAlignment="1">
      <alignment horizontal="justify" wrapText="1"/>
    </xf>
    <xf numFmtId="4" fontId="14" fillId="0" borderId="0" xfId="0" applyNumberFormat="1" applyFont="1" applyFill="1" applyBorder="1" applyAlignment="1">
      <alignment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right" vertical="center" wrapText="1"/>
    </xf>
    <xf numFmtId="166" fontId="4" fillId="0" borderId="1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166" fontId="4" fillId="2" borderId="1" xfId="2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right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abSelected="1" topLeftCell="A40" zoomScaleNormal="100" workbookViewId="0">
      <selection activeCell="C12" sqref="C12"/>
    </sheetView>
  </sheetViews>
  <sheetFormatPr defaultColWidth="9.109375" defaultRowHeight="13.2" x14ac:dyDescent="0.25"/>
  <cols>
    <col min="1" max="1" width="65.33203125" style="1" customWidth="1"/>
    <col min="2" max="2" width="9.5546875" style="1" customWidth="1"/>
    <col min="3" max="3" width="10.44140625" style="1" customWidth="1"/>
    <col min="4" max="4" width="13.5546875" style="1" customWidth="1"/>
    <col min="5" max="5" width="9.109375" style="1" customWidth="1"/>
    <col min="6" max="6" width="12.88671875" style="25" customWidth="1"/>
    <col min="7" max="7" width="13.33203125" style="16" customWidth="1"/>
    <col min="8" max="8" width="14" style="16" customWidth="1"/>
    <col min="9" max="9" width="9.109375" style="1"/>
    <col min="10" max="10" width="13.109375" style="1" customWidth="1"/>
    <col min="11" max="16384" width="9.109375" style="1"/>
  </cols>
  <sheetData>
    <row r="1" spans="1:8" ht="23.4" customHeight="1" x14ac:dyDescent="0.25">
      <c r="F1" s="15"/>
      <c r="H1" s="15" t="s">
        <v>100</v>
      </c>
    </row>
    <row r="2" spans="1:8" ht="15.6" x14ac:dyDescent="0.25">
      <c r="A2" s="13"/>
      <c r="B2" s="13"/>
      <c r="C2" s="13"/>
      <c r="D2" s="13"/>
      <c r="E2" s="13"/>
      <c r="F2" s="17"/>
      <c r="G2" s="18"/>
      <c r="H2" s="18" t="s">
        <v>123</v>
      </c>
    </row>
    <row r="3" spans="1:8" ht="15.6" x14ac:dyDescent="0.25">
      <c r="A3" s="13"/>
      <c r="B3" s="13"/>
      <c r="C3" s="13"/>
      <c r="D3" s="13"/>
      <c r="E3" s="13"/>
      <c r="F3" s="17"/>
      <c r="G3" s="18"/>
      <c r="H3" s="18" t="s">
        <v>94</v>
      </c>
    </row>
    <row r="4" spans="1:8" ht="22.2" customHeight="1" x14ac:dyDescent="0.25">
      <c r="A4" s="13"/>
      <c r="B4" s="13"/>
      <c r="C4" s="13"/>
      <c r="D4" s="13"/>
      <c r="E4" s="13"/>
      <c r="F4" s="17"/>
      <c r="G4" s="18"/>
      <c r="H4" s="18" t="s">
        <v>97</v>
      </c>
    </row>
    <row r="5" spans="1:8" ht="15.6" x14ac:dyDescent="0.25">
      <c r="A5" s="13"/>
      <c r="B5" s="13"/>
      <c r="C5" s="13"/>
      <c r="D5" s="13"/>
      <c r="E5" s="13"/>
      <c r="F5" s="17"/>
      <c r="G5" s="18"/>
      <c r="H5" s="18" t="s">
        <v>111</v>
      </c>
    </row>
    <row r="6" spans="1:8" ht="43.5" customHeight="1" x14ac:dyDescent="0.25">
      <c r="A6" s="49"/>
      <c r="B6" s="49"/>
      <c r="C6" s="49"/>
      <c r="D6" s="49"/>
      <c r="E6" s="49"/>
      <c r="F6" s="49"/>
    </row>
    <row r="7" spans="1:8" ht="75" customHeight="1" x14ac:dyDescent="0.25">
      <c r="A7" s="51" t="s">
        <v>99</v>
      </c>
      <c r="B7" s="51"/>
      <c r="C7" s="51"/>
      <c r="D7" s="51"/>
      <c r="E7" s="51"/>
      <c r="F7" s="51"/>
      <c r="G7" s="51"/>
      <c r="H7" s="51"/>
    </row>
    <row r="8" spans="1:8" x14ac:dyDescent="0.25">
      <c r="F8" s="19" t="s">
        <v>0</v>
      </c>
    </row>
    <row r="9" spans="1:8" s="2" customFormat="1" ht="15.6" x14ac:dyDescent="0.25">
      <c r="A9" s="29" t="s">
        <v>1</v>
      </c>
      <c r="B9" s="29" t="s">
        <v>2</v>
      </c>
      <c r="C9" s="29" t="s">
        <v>3</v>
      </c>
      <c r="D9" s="30" t="s">
        <v>4</v>
      </c>
      <c r="E9" s="29" t="s">
        <v>5</v>
      </c>
      <c r="F9" s="31" t="s">
        <v>87</v>
      </c>
      <c r="G9" s="31" t="s">
        <v>88</v>
      </c>
      <c r="H9" s="31" t="s">
        <v>98</v>
      </c>
    </row>
    <row r="10" spans="1:8" s="2" customFormat="1" ht="15.6" x14ac:dyDescent="0.25">
      <c r="A10" s="32">
        <v>1</v>
      </c>
      <c r="B10" s="32">
        <v>2</v>
      </c>
      <c r="C10" s="32">
        <v>3</v>
      </c>
      <c r="D10" s="33">
        <v>4</v>
      </c>
      <c r="E10" s="32">
        <v>5</v>
      </c>
      <c r="F10" s="33">
        <v>6</v>
      </c>
      <c r="G10" s="33">
        <v>7</v>
      </c>
      <c r="H10" s="33">
        <v>8</v>
      </c>
    </row>
    <row r="11" spans="1:8" s="3" customFormat="1" ht="13.8" x14ac:dyDescent="0.25">
      <c r="A11" s="34" t="s">
        <v>93</v>
      </c>
      <c r="B11" s="28"/>
      <c r="C11" s="28"/>
      <c r="D11" s="37"/>
      <c r="E11" s="28"/>
      <c r="F11" s="43">
        <f>F12+F35+F38+F43+F49+F62+F66+F69+F56</f>
        <v>24770.100000000002</v>
      </c>
      <c r="G11" s="43">
        <f>G12+G35+G38+G43+G49+G62+G66+G69+G56</f>
        <v>20574.599999999999</v>
      </c>
      <c r="H11" s="43">
        <f>H12+H35+H38+H43+H49+H62+H66+H69+H56</f>
        <v>21096.699999999997</v>
      </c>
    </row>
    <row r="12" spans="1:8" s="3" customFormat="1" ht="15.6" x14ac:dyDescent="0.25">
      <c r="A12" s="11" t="s">
        <v>75</v>
      </c>
      <c r="B12" s="38" t="s">
        <v>6</v>
      </c>
      <c r="C12" s="38"/>
      <c r="D12" s="39"/>
      <c r="E12" s="38"/>
      <c r="F12" s="44">
        <f>F15+F22+F27+F25+F13</f>
        <v>7155.5</v>
      </c>
      <c r="G12" s="44">
        <f>G15+G22+G27+G25+G13</f>
        <v>7363.9</v>
      </c>
      <c r="H12" s="44">
        <f>H15+H22+H27+H25+H13</f>
        <v>8589.7999999999993</v>
      </c>
    </row>
    <row r="13" spans="1:8" s="3" customFormat="1" ht="46.8" x14ac:dyDescent="0.25">
      <c r="A13" s="14" t="s">
        <v>89</v>
      </c>
      <c r="B13" s="38" t="s">
        <v>6</v>
      </c>
      <c r="C13" s="38" t="s">
        <v>33</v>
      </c>
      <c r="D13" s="39"/>
      <c r="E13" s="38"/>
      <c r="F13" s="44">
        <f>F14</f>
        <v>100</v>
      </c>
      <c r="G13" s="44">
        <v>100</v>
      </c>
      <c r="H13" s="44">
        <v>100</v>
      </c>
    </row>
    <row r="14" spans="1:8" s="3" customFormat="1" ht="118.8" x14ac:dyDescent="0.25">
      <c r="A14" s="9" t="s">
        <v>107</v>
      </c>
      <c r="B14" s="38" t="s">
        <v>6</v>
      </c>
      <c r="C14" s="38" t="s">
        <v>33</v>
      </c>
      <c r="D14" s="39" t="s">
        <v>27</v>
      </c>
      <c r="E14" s="38" t="s">
        <v>13</v>
      </c>
      <c r="F14" s="44">
        <v>100</v>
      </c>
      <c r="G14" s="44">
        <v>100</v>
      </c>
      <c r="H14" s="44">
        <v>100</v>
      </c>
    </row>
    <row r="15" spans="1:8" s="3" customFormat="1" ht="46.5" customHeight="1" x14ac:dyDescent="0.25">
      <c r="A15" s="10" t="s">
        <v>9</v>
      </c>
      <c r="B15" s="40" t="s">
        <v>6</v>
      </c>
      <c r="C15" s="40" t="s">
        <v>10</v>
      </c>
      <c r="D15" s="40"/>
      <c r="E15" s="40"/>
      <c r="F15" s="44">
        <f>F16+F17+F18+F19+F20+F21</f>
        <v>6751</v>
      </c>
      <c r="G15" s="44">
        <f t="shared" ref="G15:H15" si="0">G16+G17+G18+G19+G20+G21</f>
        <v>6657.9</v>
      </c>
      <c r="H15" s="44">
        <f t="shared" si="0"/>
        <v>6753.8</v>
      </c>
    </row>
    <row r="16" spans="1:8" s="3" customFormat="1" ht="105" customHeight="1" x14ac:dyDescent="0.25">
      <c r="A16" s="9" t="s">
        <v>102</v>
      </c>
      <c r="B16" s="40" t="s">
        <v>6</v>
      </c>
      <c r="C16" s="40" t="s">
        <v>10</v>
      </c>
      <c r="D16" s="40" t="s">
        <v>11</v>
      </c>
      <c r="E16" s="40" t="s">
        <v>8</v>
      </c>
      <c r="F16" s="44">
        <v>6113</v>
      </c>
      <c r="G16" s="44">
        <v>6386.2</v>
      </c>
      <c r="H16" s="44">
        <v>6473.5</v>
      </c>
    </row>
    <row r="17" spans="1:8" s="3" customFormat="1" ht="109.8" customHeight="1" x14ac:dyDescent="0.25">
      <c r="A17" s="9" t="s">
        <v>103</v>
      </c>
      <c r="B17" s="40" t="s">
        <v>6</v>
      </c>
      <c r="C17" s="40" t="s">
        <v>10</v>
      </c>
      <c r="D17" s="40" t="s">
        <v>12</v>
      </c>
      <c r="E17" s="40" t="s">
        <v>13</v>
      </c>
      <c r="F17" s="44">
        <v>586.5</v>
      </c>
      <c r="G17" s="44">
        <v>220.2</v>
      </c>
      <c r="H17" s="44">
        <v>228.8</v>
      </c>
    </row>
    <row r="18" spans="1:8" s="3" customFormat="1" ht="94.8" customHeight="1" x14ac:dyDescent="0.25">
      <c r="A18" s="9" t="s">
        <v>104</v>
      </c>
      <c r="B18" s="40" t="s">
        <v>6</v>
      </c>
      <c r="C18" s="40" t="s">
        <v>10</v>
      </c>
      <c r="D18" s="40" t="s">
        <v>12</v>
      </c>
      <c r="E18" s="40" t="s">
        <v>14</v>
      </c>
      <c r="F18" s="44">
        <v>1</v>
      </c>
      <c r="G18" s="44">
        <v>1</v>
      </c>
      <c r="H18" s="44">
        <v>1</v>
      </c>
    </row>
    <row r="19" spans="1:8" s="3" customFormat="1" ht="87" customHeight="1" x14ac:dyDescent="0.25">
      <c r="A19" s="9" t="s">
        <v>56</v>
      </c>
      <c r="B19" s="40" t="s">
        <v>6</v>
      </c>
      <c r="C19" s="40" t="s">
        <v>10</v>
      </c>
      <c r="D19" s="40" t="s">
        <v>55</v>
      </c>
      <c r="E19" s="40" t="s">
        <v>13</v>
      </c>
      <c r="F19" s="44">
        <v>0.2</v>
      </c>
      <c r="G19" s="44">
        <v>0.2</v>
      </c>
      <c r="H19" s="44">
        <v>0.2</v>
      </c>
    </row>
    <row r="20" spans="1:8" s="3" customFormat="1" ht="49.8" customHeight="1" x14ac:dyDescent="0.25">
      <c r="A20" s="9" t="s">
        <v>95</v>
      </c>
      <c r="B20" s="40" t="s">
        <v>6</v>
      </c>
      <c r="C20" s="40" t="s">
        <v>10</v>
      </c>
      <c r="D20" s="40" t="s">
        <v>15</v>
      </c>
      <c r="E20" s="40" t="s">
        <v>8</v>
      </c>
      <c r="F20" s="44">
        <v>8.8000000000000007</v>
      </c>
      <c r="G20" s="44">
        <v>8.8000000000000007</v>
      </c>
      <c r="H20" s="44">
        <v>8.8000000000000007</v>
      </c>
    </row>
    <row r="21" spans="1:8" s="3" customFormat="1" ht="122.25" customHeight="1" x14ac:dyDescent="0.25">
      <c r="A21" s="9" t="s">
        <v>17</v>
      </c>
      <c r="B21" s="40" t="s">
        <v>6</v>
      </c>
      <c r="C21" s="40" t="s">
        <v>10</v>
      </c>
      <c r="D21" s="40" t="s">
        <v>18</v>
      </c>
      <c r="E21" s="40" t="s">
        <v>16</v>
      </c>
      <c r="F21" s="44">
        <v>41.5</v>
      </c>
      <c r="G21" s="44">
        <v>41.5</v>
      </c>
      <c r="H21" s="44">
        <v>41.5</v>
      </c>
    </row>
    <row r="22" spans="1:8" s="3" customFormat="1" ht="57" customHeight="1" x14ac:dyDescent="0.25">
      <c r="A22" s="10" t="s">
        <v>19</v>
      </c>
      <c r="B22" s="40" t="s">
        <v>6</v>
      </c>
      <c r="C22" s="40" t="s">
        <v>20</v>
      </c>
      <c r="D22" s="40"/>
      <c r="E22" s="40"/>
      <c r="F22" s="44">
        <f>F23+F24</f>
        <v>94.9</v>
      </c>
      <c r="G22" s="44">
        <f t="shared" ref="G22:H22" si="1">G23+G24</f>
        <v>94.9</v>
      </c>
      <c r="H22" s="44">
        <f t="shared" si="1"/>
        <v>94.9</v>
      </c>
    </row>
    <row r="23" spans="1:8" s="3" customFormat="1" ht="93.6" customHeight="1" x14ac:dyDescent="0.25">
      <c r="A23" s="9" t="s">
        <v>57</v>
      </c>
      <c r="B23" s="40" t="s">
        <v>6</v>
      </c>
      <c r="C23" s="40" t="s">
        <v>20</v>
      </c>
      <c r="D23" s="40" t="s">
        <v>21</v>
      </c>
      <c r="E23" s="40" t="s">
        <v>16</v>
      </c>
      <c r="F23" s="44">
        <v>44.7</v>
      </c>
      <c r="G23" s="44">
        <v>44.7</v>
      </c>
      <c r="H23" s="44">
        <v>44.7</v>
      </c>
    </row>
    <row r="24" spans="1:8" s="3" customFormat="1" ht="85.8" customHeight="1" x14ac:dyDescent="0.25">
      <c r="A24" s="9" t="s">
        <v>113</v>
      </c>
      <c r="B24" s="40" t="s">
        <v>6</v>
      </c>
      <c r="C24" s="40" t="s">
        <v>20</v>
      </c>
      <c r="D24" s="40" t="s">
        <v>114</v>
      </c>
      <c r="E24" s="40" t="s">
        <v>16</v>
      </c>
      <c r="F24" s="44">
        <v>50.2</v>
      </c>
      <c r="G24" s="44">
        <v>50.2</v>
      </c>
      <c r="H24" s="44">
        <v>50.2</v>
      </c>
    </row>
    <row r="25" spans="1:8" s="3" customFormat="1" ht="22.2" customHeight="1" x14ac:dyDescent="0.25">
      <c r="A25" s="9" t="s">
        <v>22</v>
      </c>
      <c r="B25" s="40" t="s">
        <v>6</v>
      </c>
      <c r="C25" s="40" t="s">
        <v>23</v>
      </c>
      <c r="D25" s="40"/>
      <c r="E25" s="40"/>
      <c r="F25" s="44">
        <f>F26</f>
        <v>0</v>
      </c>
      <c r="G25" s="44">
        <f t="shared" ref="G25:H25" si="2">G26</f>
        <v>0</v>
      </c>
      <c r="H25" s="44">
        <f t="shared" si="2"/>
        <v>714.1</v>
      </c>
    </row>
    <row r="26" spans="1:8" s="3" customFormat="1" ht="57.6" customHeight="1" x14ac:dyDescent="0.25">
      <c r="A26" s="9" t="s">
        <v>58</v>
      </c>
      <c r="B26" s="40" t="s">
        <v>6</v>
      </c>
      <c r="C26" s="40" t="s">
        <v>23</v>
      </c>
      <c r="D26" s="40" t="s">
        <v>30</v>
      </c>
      <c r="E26" s="40" t="s">
        <v>24</v>
      </c>
      <c r="F26" s="44">
        <v>0</v>
      </c>
      <c r="G26" s="44">
        <v>0</v>
      </c>
      <c r="H26" s="44">
        <v>714.1</v>
      </c>
    </row>
    <row r="27" spans="1:8" s="3" customFormat="1" ht="27.75" customHeight="1" x14ac:dyDescent="0.25">
      <c r="A27" s="10" t="s">
        <v>25</v>
      </c>
      <c r="B27" s="40" t="s">
        <v>6</v>
      </c>
      <c r="C27" s="40" t="s">
        <v>26</v>
      </c>
      <c r="D27" s="40"/>
      <c r="E27" s="40"/>
      <c r="F27" s="44">
        <f>SUM(F28:F34)</f>
        <v>209.6</v>
      </c>
      <c r="G27" s="44">
        <f>SUM(G28:G34)</f>
        <v>511.1</v>
      </c>
      <c r="H27" s="44">
        <f>SUM(H28:H34)</f>
        <v>927</v>
      </c>
    </row>
    <row r="28" spans="1:8" s="3" customFormat="1" ht="99" customHeight="1" x14ac:dyDescent="0.25">
      <c r="A28" s="9" t="s">
        <v>105</v>
      </c>
      <c r="B28" s="40" t="s">
        <v>6</v>
      </c>
      <c r="C28" s="40" t="s">
        <v>26</v>
      </c>
      <c r="D28" s="40" t="s">
        <v>12</v>
      </c>
      <c r="E28" s="40" t="s">
        <v>13</v>
      </c>
      <c r="F28" s="44">
        <f>26.5+12</f>
        <v>38.5</v>
      </c>
      <c r="G28" s="44">
        <v>0</v>
      </c>
      <c r="H28" s="44">
        <v>0</v>
      </c>
    </row>
    <row r="29" spans="1:8" s="3" customFormat="1" ht="99.6" customHeight="1" x14ac:dyDescent="0.25">
      <c r="A29" s="9" t="s">
        <v>106</v>
      </c>
      <c r="B29" s="40" t="s">
        <v>6</v>
      </c>
      <c r="C29" s="40" t="s">
        <v>26</v>
      </c>
      <c r="D29" s="40" t="s">
        <v>12</v>
      </c>
      <c r="E29" s="40" t="s">
        <v>14</v>
      </c>
      <c r="F29" s="44">
        <v>1.7</v>
      </c>
      <c r="G29" s="44">
        <v>1.7</v>
      </c>
      <c r="H29" s="44">
        <v>1.7</v>
      </c>
    </row>
    <row r="30" spans="1:8" s="3" customFormat="1" ht="114" customHeight="1" x14ac:dyDescent="0.25">
      <c r="A30" s="9" t="s">
        <v>107</v>
      </c>
      <c r="B30" s="38" t="s">
        <v>6</v>
      </c>
      <c r="C30" s="38" t="s">
        <v>26</v>
      </c>
      <c r="D30" s="41" t="s">
        <v>27</v>
      </c>
      <c r="E30" s="38" t="s">
        <v>13</v>
      </c>
      <c r="F30" s="44">
        <v>50</v>
      </c>
      <c r="G30" s="44">
        <v>0</v>
      </c>
      <c r="H30" s="44">
        <v>0</v>
      </c>
    </row>
    <row r="31" spans="1:8" s="3" customFormat="1" ht="84" customHeight="1" x14ac:dyDescent="0.25">
      <c r="A31" s="9" t="s">
        <v>74</v>
      </c>
      <c r="B31" s="38" t="s">
        <v>6</v>
      </c>
      <c r="C31" s="38" t="s">
        <v>26</v>
      </c>
      <c r="D31" s="41" t="s">
        <v>28</v>
      </c>
      <c r="E31" s="38" t="s">
        <v>16</v>
      </c>
      <c r="F31" s="44">
        <v>55</v>
      </c>
      <c r="G31" s="44">
        <v>55</v>
      </c>
      <c r="H31" s="44">
        <v>55</v>
      </c>
    </row>
    <row r="32" spans="1:8" s="3" customFormat="1" ht="108.6" customHeight="1" x14ac:dyDescent="0.25">
      <c r="A32" s="9" t="s">
        <v>59</v>
      </c>
      <c r="B32" s="38" t="s">
        <v>6</v>
      </c>
      <c r="C32" s="38" t="s">
        <v>26</v>
      </c>
      <c r="D32" s="41" t="s">
        <v>29</v>
      </c>
      <c r="E32" s="38" t="s">
        <v>16</v>
      </c>
      <c r="F32" s="44">
        <v>24.4</v>
      </c>
      <c r="G32" s="44">
        <v>24.4</v>
      </c>
      <c r="H32" s="44">
        <v>24.4</v>
      </c>
    </row>
    <row r="33" spans="1:11" s="3" customFormat="1" ht="54" customHeight="1" x14ac:dyDescent="0.25">
      <c r="A33" s="9" t="s">
        <v>108</v>
      </c>
      <c r="B33" s="38" t="s">
        <v>6</v>
      </c>
      <c r="C33" s="38" t="s">
        <v>26</v>
      </c>
      <c r="D33" s="41" t="s">
        <v>109</v>
      </c>
      <c r="E33" s="38" t="s">
        <v>24</v>
      </c>
      <c r="F33" s="44">
        <v>0</v>
      </c>
      <c r="G33" s="44">
        <v>390</v>
      </c>
      <c r="H33" s="44">
        <v>805.9</v>
      </c>
    </row>
    <row r="34" spans="1:11" s="3" customFormat="1" ht="53.4" customHeight="1" x14ac:dyDescent="0.25">
      <c r="A34" s="9" t="s">
        <v>60</v>
      </c>
      <c r="B34" s="38" t="s">
        <v>6</v>
      </c>
      <c r="C34" s="38" t="s">
        <v>26</v>
      </c>
      <c r="D34" s="41" t="s">
        <v>30</v>
      </c>
      <c r="E34" s="38" t="s">
        <v>14</v>
      </c>
      <c r="F34" s="44">
        <v>40</v>
      </c>
      <c r="G34" s="44">
        <v>40</v>
      </c>
      <c r="H34" s="44">
        <v>40</v>
      </c>
    </row>
    <row r="35" spans="1:11" s="3" customFormat="1" ht="26.25" customHeight="1" x14ac:dyDescent="0.25">
      <c r="A35" s="9" t="s">
        <v>31</v>
      </c>
      <c r="B35" s="38" t="s">
        <v>7</v>
      </c>
      <c r="C35" s="38" t="s">
        <v>101</v>
      </c>
      <c r="D35" s="41"/>
      <c r="E35" s="40"/>
      <c r="F35" s="44">
        <f>F36</f>
        <v>208.2</v>
      </c>
      <c r="G35" s="44">
        <f t="shared" ref="G35:H36" si="3">G36</f>
        <v>209.2</v>
      </c>
      <c r="H35" s="44">
        <f t="shared" si="3"/>
        <v>215.6</v>
      </c>
    </row>
    <row r="36" spans="1:11" s="3" customFormat="1" ht="23.25" customHeight="1" x14ac:dyDescent="0.25">
      <c r="A36" s="9" t="s">
        <v>32</v>
      </c>
      <c r="B36" s="38" t="s">
        <v>7</v>
      </c>
      <c r="C36" s="38" t="s">
        <v>33</v>
      </c>
      <c r="D36" s="41"/>
      <c r="E36" s="38"/>
      <c r="F36" s="44">
        <f>F37</f>
        <v>208.2</v>
      </c>
      <c r="G36" s="44">
        <f t="shared" si="3"/>
        <v>209.2</v>
      </c>
      <c r="H36" s="44">
        <f t="shared" si="3"/>
        <v>215.6</v>
      </c>
    </row>
    <row r="37" spans="1:11" s="3" customFormat="1" ht="64.8" customHeight="1" x14ac:dyDescent="0.25">
      <c r="A37" s="9" t="s">
        <v>61</v>
      </c>
      <c r="B37" s="38" t="s">
        <v>7</v>
      </c>
      <c r="C37" s="38" t="s">
        <v>33</v>
      </c>
      <c r="D37" s="41" t="s">
        <v>62</v>
      </c>
      <c r="E37" s="38" t="s">
        <v>8</v>
      </c>
      <c r="F37" s="44">
        <v>208.2</v>
      </c>
      <c r="G37" s="44">
        <v>209.2</v>
      </c>
      <c r="H37" s="44">
        <v>215.6</v>
      </c>
      <c r="J37" s="26"/>
      <c r="K37" s="26"/>
    </row>
    <row r="38" spans="1:11" s="3" customFormat="1" ht="49.8" customHeight="1" x14ac:dyDescent="0.25">
      <c r="A38" s="9" t="s">
        <v>34</v>
      </c>
      <c r="B38" s="38" t="s">
        <v>33</v>
      </c>
      <c r="C38" s="38"/>
      <c r="D38" s="41"/>
      <c r="E38" s="38"/>
      <c r="F38" s="44">
        <f>F39+F41</f>
        <v>84.6</v>
      </c>
      <c r="G38" s="44">
        <f t="shared" ref="G38:H38" si="4">G39+G41</f>
        <v>37.1</v>
      </c>
      <c r="H38" s="44">
        <f t="shared" si="4"/>
        <v>37.1</v>
      </c>
      <c r="J38" s="6"/>
    </row>
    <row r="39" spans="1:11" s="3" customFormat="1" ht="26.4" x14ac:dyDescent="0.25">
      <c r="A39" s="9" t="s">
        <v>117</v>
      </c>
      <c r="B39" s="38" t="s">
        <v>33</v>
      </c>
      <c r="C39" s="38" t="s">
        <v>35</v>
      </c>
      <c r="D39" s="41"/>
      <c r="E39" s="38"/>
      <c r="F39" s="44">
        <f>F40</f>
        <v>37.1</v>
      </c>
      <c r="G39" s="44">
        <f t="shared" ref="G39:H39" si="5">G40</f>
        <v>37.1</v>
      </c>
      <c r="H39" s="44">
        <f t="shared" si="5"/>
        <v>37.1</v>
      </c>
      <c r="J39" s="6"/>
    </row>
    <row r="40" spans="1:11" s="3" customFormat="1" ht="118.8" x14ac:dyDescent="0.25">
      <c r="A40" s="9" t="s">
        <v>116</v>
      </c>
      <c r="B40" s="38" t="s">
        <v>33</v>
      </c>
      <c r="C40" s="38" t="s">
        <v>35</v>
      </c>
      <c r="D40" s="41" t="s">
        <v>115</v>
      </c>
      <c r="E40" s="38" t="s">
        <v>13</v>
      </c>
      <c r="F40" s="44">
        <v>37.1</v>
      </c>
      <c r="G40" s="44">
        <v>37.1</v>
      </c>
      <c r="H40" s="44">
        <v>37.1</v>
      </c>
      <c r="J40" s="6"/>
    </row>
    <row r="41" spans="1:11" s="3" customFormat="1" ht="20.25" customHeight="1" x14ac:dyDescent="0.3">
      <c r="A41" s="9" t="s">
        <v>79</v>
      </c>
      <c r="B41" s="38" t="s">
        <v>33</v>
      </c>
      <c r="C41" s="38" t="s">
        <v>36</v>
      </c>
      <c r="D41" s="41"/>
      <c r="E41" s="38"/>
      <c r="F41" s="44">
        <f>F42</f>
        <v>47.5</v>
      </c>
      <c r="G41" s="44">
        <f t="shared" ref="G41:H41" si="6">G42</f>
        <v>0</v>
      </c>
      <c r="H41" s="44">
        <f t="shared" si="6"/>
        <v>0</v>
      </c>
      <c r="J41" s="7"/>
    </row>
    <row r="42" spans="1:11" s="3" customFormat="1" ht="93.6" customHeight="1" x14ac:dyDescent="0.25">
      <c r="A42" s="9" t="s">
        <v>82</v>
      </c>
      <c r="B42" s="38" t="s">
        <v>33</v>
      </c>
      <c r="C42" s="38" t="s">
        <v>36</v>
      </c>
      <c r="D42" s="41" t="s">
        <v>83</v>
      </c>
      <c r="E42" s="38" t="s">
        <v>13</v>
      </c>
      <c r="F42" s="44">
        <v>47.5</v>
      </c>
      <c r="G42" s="44">
        <v>0</v>
      </c>
      <c r="H42" s="44">
        <v>0</v>
      </c>
    </row>
    <row r="43" spans="1:11" s="3" customFormat="1" ht="18.75" customHeight="1" x14ac:dyDescent="0.25">
      <c r="A43" s="9" t="s">
        <v>37</v>
      </c>
      <c r="B43" s="38" t="s">
        <v>10</v>
      </c>
      <c r="C43" s="38" t="s">
        <v>101</v>
      </c>
      <c r="D43" s="41"/>
      <c r="E43" s="38"/>
      <c r="F43" s="44">
        <f>F44+F47</f>
        <v>4161</v>
      </c>
      <c r="G43" s="44">
        <f>G44+G47</f>
        <v>4717.8</v>
      </c>
      <c r="H43" s="44">
        <f>H44+H47</f>
        <v>4717.8</v>
      </c>
    </row>
    <row r="44" spans="1:11" s="3" customFormat="1" ht="20.25" customHeight="1" x14ac:dyDescent="0.25">
      <c r="A44" s="10" t="s">
        <v>76</v>
      </c>
      <c r="B44" s="38" t="s">
        <v>10</v>
      </c>
      <c r="C44" s="38" t="s">
        <v>35</v>
      </c>
      <c r="D44" s="41"/>
      <c r="E44" s="38"/>
      <c r="F44" s="44">
        <f>F45+F46</f>
        <v>4091</v>
      </c>
      <c r="G44" s="44">
        <f t="shared" ref="G44:H44" si="7">G45+G46</f>
        <v>4717.8</v>
      </c>
      <c r="H44" s="44">
        <f t="shared" si="7"/>
        <v>4717.8</v>
      </c>
    </row>
    <row r="45" spans="1:11" s="3" customFormat="1" ht="93.6" customHeight="1" x14ac:dyDescent="0.25">
      <c r="A45" s="9" t="s">
        <v>110</v>
      </c>
      <c r="B45" s="38" t="s">
        <v>10</v>
      </c>
      <c r="C45" s="38" t="s">
        <v>35</v>
      </c>
      <c r="D45" s="41" t="s">
        <v>84</v>
      </c>
      <c r="E45" s="38" t="s">
        <v>13</v>
      </c>
      <c r="F45" s="44">
        <f>304.4+3.1</f>
        <v>307.5</v>
      </c>
      <c r="G45" s="44">
        <f>1814.7+18.4</f>
        <v>1833.1000000000001</v>
      </c>
      <c r="H45" s="44">
        <f>1814.7+18.4</f>
        <v>1833.1000000000001</v>
      </c>
    </row>
    <row r="46" spans="1:11" s="3" customFormat="1" ht="93" customHeight="1" x14ac:dyDescent="0.25">
      <c r="A46" s="12" t="s">
        <v>86</v>
      </c>
      <c r="B46" s="38" t="s">
        <v>10</v>
      </c>
      <c r="C46" s="38" t="s">
        <v>35</v>
      </c>
      <c r="D46" s="41" t="s">
        <v>85</v>
      </c>
      <c r="E46" s="38" t="s">
        <v>13</v>
      </c>
      <c r="F46" s="44">
        <v>3783.5</v>
      </c>
      <c r="G46" s="44">
        <v>2884.7</v>
      </c>
      <c r="H46" s="44">
        <v>2884.7</v>
      </c>
    </row>
    <row r="47" spans="1:11" s="3" customFormat="1" ht="37.200000000000003" customHeight="1" x14ac:dyDescent="0.25">
      <c r="A47" s="12" t="s">
        <v>96</v>
      </c>
      <c r="B47" s="38" t="s">
        <v>10</v>
      </c>
      <c r="C47" s="38" t="s">
        <v>38</v>
      </c>
      <c r="D47" s="41"/>
      <c r="E47" s="38"/>
      <c r="F47" s="44">
        <f>F48</f>
        <v>70</v>
      </c>
      <c r="G47" s="44">
        <f t="shared" ref="G47:H47" si="8">G48</f>
        <v>0</v>
      </c>
      <c r="H47" s="44">
        <f t="shared" si="8"/>
        <v>0</v>
      </c>
    </row>
    <row r="48" spans="1:11" s="3" customFormat="1" ht="82.8" customHeight="1" x14ac:dyDescent="0.25">
      <c r="A48" s="9" t="s">
        <v>63</v>
      </c>
      <c r="B48" s="38" t="s">
        <v>10</v>
      </c>
      <c r="C48" s="38" t="s">
        <v>38</v>
      </c>
      <c r="D48" s="41" t="s">
        <v>39</v>
      </c>
      <c r="E48" s="38" t="s">
        <v>13</v>
      </c>
      <c r="F48" s="44">
        <v>70</v>
      </c>
      <c r="G48" s="44">
        <v>0</v>
      </c>
      <c r="H48" s="44">
        <v>0</v>
      </c>
    </row>
    <row r="49" spans="1:8" s="4" customFormat="1" ht="25.2" customHeight="1" x14ac:dyDescent="0.25">
      <c r="A49" s="9" t="s">
        <v>64</v>
      </c>
      <c r="B49" s="38" t="s">
        <v>40</v>
      </c>
      <c r="C49" s="38"/>
      <c r="D49" s="41"/>
      <c r="E49" s="38"/>
      <c r="F49" s="44">
        <f>F50</f>
        <v>6163.6</v>
      </c>
      <c r="G49" s="44">
        <f t="shared" ref="G49:H49" si="9">G50</f>
        <v>2268.7999999999997</v>
      </c>
      <c r="H49" s="44">
        <f t="shared" si="9"/>
        <v>1802.8</v>
      </c>
    </row>
    <row r="50" spans="1:8" s="4" customFormat="1" ht="19.8" customHeight="1" x14ac:dyDescent="0.25">
      <c r="A50" s="9" t="s">
        <v>41</v>
      </c>
      <c r="B50" s="38" t="s">
        <v>40</v>
      </c>
      <c r="C50" s="38" t="s">
        <v>33</v>
      </c>
      <c r="D50" s="41"/>
      <c r="E50" s="38"/>
      <c r="F50" s="44">
        <f>SUM(F51:F55)</f>
        <v>6163.6</v>
      </c>
      <c r="G50" s="44">
        <f t="shared" ref="G50:H50" si="10">SUM(G51:G55)</f>
        <v>2268.7999999999997</v>
      </c>
      <c r="H50" s="44">
        <f t="shared" si="10"/>
        <v>1802.8</v>
      </c>
    </row>
    <row r="51" spans="1:8" s="4" customFormat="1" ht="61.2" customHeight="1" x14ac:dyDescent="0.25">
      <c r="A51" s="9" t="s">
        <v>65</v>
      </c>
      <c r="B51" s="38" t="s">
        <v>40</v>
      </c>
      <c r="C51" s="38" t="s">
        <v>33</v>
      </c>
      <c r="D51" s="41" t="s">
        <v>42</v>
      </c>
      <c r="E51" s="38" t="s">
        <v>13</v>
      </c>
      <c r="F51" s="44">
        <f>99+50.1+82.7</f>
        <v>231.8</v>
      </c>
      <c r="G51" s="44">
        <v>51.9</v>
      </c>
      <c r="H51" s="44">
        <v>53.4</v>
      </c>
    </row>
    <row r="52" spans="1:8" s="4" customFormat="1" ht="76.2" customHeight="1" x14ac:dyDescent="0.25">
      <c r="A52" s="9" t="s">
        <v>66</v>
      </c>
      <c r="B52" s="38" t="s">
        <v>40</v>
      </c>
      <c r="C52" s="38" t="s">
        <v>33</v>
      </c>
      <c r="D52" s="41" t="s">
        <v>43</v>
      </c>
      <c r="E52" s="38" t="s">
        <v>13</v>
      </c>
      <c r="F52" s="44">
        <v>2111.4</v>
      </c>
      <c r="G52" s="44">
        <v>0</v>
      </c>
      <c r="H52" s="44">
        <v>0</v>
      </c>
    </row>
    <row r="53" spans="1:8" s="4" customFormat="1" ht="61.2" customHeight="1" x14ac:dyDescent="0.25">
      <c r="A53" s="9" t="s">
        <v>90</v>
      </c>
      <c r="B53" s="38" t="s">
        <v>40</v>
      </c>
      <c r="C53" s="38" t="s">
        <v>33</v>
      </c>
      <c r="D53" s="41" t="s">
        <v>43</v>
      </c>
      <c r="E53" s="38" t="s">
        <v>14</v>
      </c>
      <c r="F53" s="44">
        <v>4.2</v>
      </c>
      <c r="G53" s="44">
        <v>4.2</v>
      </c>
      <c r="H53" s="44">
        <v>4.2</v>
      </c>
    </row>
    <row r="54" spans="1:8" s="4" customFormat="1" ht="78" customHeight="1" x14ac:dyDescent="0.25">
      <c r="A54" s="9" t="s">
        <v>67</v>
      </c>
      <c r="B54" s="38" t="s">
        <v>40</v>
      </c>
      <c r="C54" s="38" t="s">
        <v>33</v>
      </c>
      <c r="D54" s="41" t="s">
        <v>44</v>
      </c>
      <c r="E54" s="38" t="s">
        <v>13</v>
      </c>
      <c r="F54" s="44">
        <v>400</v>
      </c>
      <c r="G54" s="44">
        <v>0</v>
      </c>
      <c r="H54" s="44">
        <v>0</v>
      </c>
    </row>
    <row r="55" spans="1:8" s="4" customFormat="1" ht="77.400000000000006" customHeight="1" x14ac:dyDescent="0.25">
      <c r="A55" s="9" t="s">
        <v>68</v>
      </c>
      <c r="B55" s="38" t="s">
        <v>40</v>
      </c>
      <c r="C55" s="38" t="s">
        <v>33</v>
      </c>
      <c r="D55" s="41" t="s">
        <v>45</v>
      </c>
      <c r="E55" s="38" t="s">
        <v>13</v>
      </c>
      <c r="F55" s="44">
        <v>3416.2</v>
      </c>
      <c r="G55" s="44">
        <v>2212.6999999999998</v>
      </c>
      <c r="H55" s="44">
        <v>1745.2</v>
      </c>
    </row>
    <row r="56" spans="1:8" s="4" customFormat="1" ht="19.2" customHeight="1" x14ac:dyDescent="0.25">
      <c r="A56" s="9" t="s">
        <v>77</v>
      </c>
      <c r="B56" s="38" t="s">
        <v>23</v>
      </c>
      <c r="C56" s="38"/>
      <c r="D56" s="41"/>
      <c r="E56" s="38"/>
      <c r="F56" s="44">
        <f>F57+F60</f>
        <v>115.7</v>
      </c>
      <c r="G56" s="44">
        <f t="shared" ref="G56:H56" si="11">G57+G60</f>
        <v>0</v>
      </c>
      <c r="H56" s="44">
        <f t="shared" si="11"/>
        <v>0</v>
      </c>
    </row>
    <row r="57" spans="1:8" s="4" customFormat="1" ht="25.8" customHeight="1" x14ac:dyDescent="0.25">
      <c r="A57" s="9" t="s">
        <v>78</v>
      </c>
      <c r="B57" s="38" t="s">
        <v>23</v>
      </c>
      <c r="C57" s="38" t="s">
        <v>40</v>
      </c>
      <c r="D57" s="41"/>
      <c r="E57" s="38"/>
      <c r="F57" s="44">
        <f>F58+F59</f>
        <v>55.7</v>
      </c>
      <c r="G57" s="44">
        <f t="shared" ref="G57:H57" si="12">G58+G59</f>
        <v>0</v>
      </c>
      <c r="H57" s="44">
        <f t="shared" si="12"/>
        <v>0</v>
      </c>
    </row>
    <row r="58" spans="1:8" s="4" customFormat="1" ht="111" customHeight="1" x14ac:dyDescent="0.25">
      <c r="A58" s="9" t="s">
        <v>103</v>
      </c>
      <c r="B58" s="38" t="s">
        <v>23</v>
      </c>
      <c r="C58" s="38" t="s">
        <v>40</v>
      </c>
      <c r="D58" s="41" t="s">
        <v>12</v>
      </c>
      <c r="E58" s="38" t="s">
        <v>13</v>
      </c>
      <c r="F58" s="44">
        <v>55.7</v>
      </c>
      <c r="G58" s="44">
        <v>0</v>
      </c>
      <c r="H58" s="44">
        <v>0</v>
      </c>
    </row>
    <row r="59" spans="1:8" s="4" customFormat="1" ht="79.2" hidden="1" x14ac:dyDescent="0.25">
      <c r="A59" s="9" t="s">
        <v>81</v>
      </c>
      <c r="B59" s="38" t="s">
        <v>23</v>
      </c>
      <c r="C59" s="38" t="s">
        <v>40</v>
      </c>
      <c r="D59" s="41" t="s">
        <v>80</v>
      </c>
      <c r="E59" s="38" t="s">
        <v>13</v>
      </c>
      <c r="F59" s="44">
        <v>0</v>
      </c>
      <c r="G59" s="44">
        <v>0</v>
      </c>
      <c r="H59" s="44">
        <v>0</v>
      </c>
    </row>
    <row r="60" spans="1:8" s="4" customFormat="1" ht="22.2" customHeight="1" x14ac:dyDescent="0.25">
      <c r="A60" s="9" t="s">
        <v>118</v>
      </c>
      <c r="B60" s="38" t="s">
        <v>23</v>
      </c>
      <c r="C60" s="38" t="s">
        <v>23</v>
      </c>
      <c r="D60" s="41"/>
      <c r="E60" s="38"/>
      <c r="F60" s="44">
        <f>F61</f>
        <v>60</v>
      </c>
      <c r="G60" s="44">
        <f t="shared" ref="G60:H60" si="13">G61</f>
        <v>0</v>
      </c>
      <c r="H60" s="44">
        <f t="shared" si="13"/>
        <v>0</v>
      </c>
    </row>
    <row r="61" spans="1:8" s="4" customFormat="1" ht="111" customHeight="1" x14ac:dyDescent="0.25">
      <c r="A61" s="9" t="s">
        <v>120</v>
      </c>
      <c r="B61" s="38" t="s">
        <v>23</v>
      </c>
      <c r="C61" s="38" t="s">
        <v>23</v>
      </c>
      <c r="D61" s="42" t="s">
        <v>122</v>
      </c>
      <c r="E61" s="38" t="s">
        <v>13</v>
      </c>
      <c r="F61" s="44">
        <v>60</v>
      </c>
      <c r="G61" s="44">
        <v>0</v>
      </c>
      <c r="H61" s="44">
        <v>0</v>
      </c>
    </row>
    <row r="62" spans="1:8" s="4" customFormat="1" ht="21.75" customHeight="1" x14ac:dyDescent="0.25">
      <c r="A62" s="9" t="s">
        <v>47</v>
      </c>
      <c r="B62" s="38" t="s">
        <v>46</v>
      </c>
      <c r="C62" s="38"/>
      <c r="D62" s="41"/>
      <c r="E62" s="38"/>
      <c r="F62" s="44">
        <f>F63</f>
        <v>6486.4</v>
      </c>
      <c r="G62" s="44">
        <f t="shared" ref="G62:H62" si="14">G63</f>
        <v>5559.8</v>
      </c>
      <c r="H62" s="44">
        <f t="shared" si="14"/>
        <v>5315.6</v>
      </c>
    </row>
    <row r="63" spans="1:8" s="4" customFormat="1" ht="18.75" customHeight="1" x14ac:dyDescent="0.25">
      <c r="A63" s="9" t="s">
        <v>69</v>
      </c>
      <c r="B63" s="38" t="s">
        <v>46</v>
      </c>
      <c r="C63" s="38" t="s">
        <v>6</v>
      </c>
      <c r="D63" s="41"/>
      <c r="E63" s="38"/>
      <c r="F63" s="44">
        <f>F64+F65</f>
        <v>6486.4</v>
      </c>
      <c r="G63" s="44">
        <f t="shared" ref="G63:H63" si="15">G64+G65</f>
        <v>5559.8</v>
      </c>
      <c r="H63" s="44">
        <f t="shared" si="15"/>
        <v>5315.6</v>
      </c>
    </row>
    <row r="64" spans="1:8" s="4" customFormat="1" ht="66.75" customHeight="1" x14ac:dyDescent="0.25">
      <c r="A64" s="9" t="s">
        <v>70</v>
      </c>
      <c r="B64" s="38" t="s">
        <v>46</v>
      </c>
      <c r="C64" s="38" t="s">
        <v>6</v>
      </c>
      <c r="D64" s="41" t="s">
        <v>121</v>
      </c>
      <c r="E64" s="38" t="s">
        <v>48</v>
      </c>
      <c r="F64" s="44">
        <f>6486.4</f>
        <v>6486.4</v>
      </c>
      <c r="G64" s="44">
        <v>5559.8</v>
      </c>
      <c r="H64" s="44">
        <v>5315.6</v>
      </c>
    </row>
    <row r="65" spans="1:10" s="4" customFormat="1" ht="76.2" hidden="1" customHeight="1" x14ac:dyDescent="0.25">
      <c r="A65" s="45"/>
      <c r="B65" s="46"/>
      <c r="C65" s="46"/>
      <c r="D65" s="47"/>
      <c r="E65" s="46"/>
      <c r="F65" s="48"/>
      <c r="G65" s="48"/>
      <c r="H65" s="48"/>
    </row>
    <row r="66" spans="1:10" s="4" customFormat="1" ht="31.8" customHeight="1" x14ac:dyDescent="0.25">
      <c r="A66" s="9" t="s">
        <v>71</v>
      </c>
      <c r="B66" s="38" t="s">
        <v>36</v>
      </c>
      <c r="C66" s="38" t="s">
        <v>101</v>
      </c>
      <c r="D66" s="41"/>
      <c r="E66" s="38"/>
      <c r="F66" s="44">
        <f>F67</f>
        <v>335.1</v>
      </c>
      <c r="G66" s="44">
        <f t="shared" ref="G66:H67" si="16">G67</f>
        <v>368</v>
      </c>
      <c r="H66" s="44">
        <f t="shared" si="16"/>
        <v>368</v>
      </c>
    </row>
    <row r="67" spans="1:10" s="4" customFormat="1" ht="28.8" customHeight="1" x14ac:dyDescent="0.25">
      <c r="A67" s="9" t="s">
        <v>49</v>
      </c>
      <c r="B67" s="38" t="s">
        <v>36</v>
      </c>
      <c r="C67" s="38" t="s">
        <v>6</v>
      </c>
      <c r="D67" s="42"/>
      <c r="E67" s="38"/>
      <c r="F67" s="44">
        <f>F68</f>
        <v>335.1</v>
      </c>
      <c r="G67" s="44">
        <f t="shared" si="16"/>
        <v>368</v>
      </c>
      <c r="H67" s="44">
        <f t="shared" si="16"/>
        <v>368</v>
      </c>
      <c r="J67" s="5"/>
    </row>
    <row r="68" spans="1:10" s="4" customFormat="1" ht="64.5" customHeight="1" x14ac:dyDescent="0.25">
      <c r="A68" s="9" t="s">
        <v>72</v>
      </c>
      <c r="B68" s="38" t="s">
        <v>36</v>
      </c>
      <c r="C68" s="38" t="s">
        <v>6</v>
      </c>
      <c r="D68" s="41" t="s">
        <v>50</v>
      </c>
      <c r="E68" s="38" t="s">
        <v>51</v>
      </c>
      <c r="F68" s="44">
        <v>335.1</v>
      </c>
      <c r="G68" s="44">
        <v>368</v>
      </c>
      <c r="H68" s="44">
        <v>368</v>
      </c>
      <c r="J68" s="5"/>
    </row>
    <row r="69" spans="1:10" s="4" customFormat="1" ht="18" customHeight="1" x14ac:dyDescent="0.25">
      <c r="A69" s="9" t="s">
        <v>53</v>
      </c>
      <c r="B69" s="38" t="s">
        <v>52</v>
      </c>
      <c r="C69" s="38" t="s">
        <v>101</v>
      </c>
      <c r="D69" s="42"/>
      <c r="E69" s="38"/>
      <c r="F69" s="44">
        <f>F70</f>
        <v>60</v>
      </c>
      <c r="G69" s="44">
        <f t="shared" ref="G69:H70" si="17">G70</f>
        <v>50</v>
      </c>
      <c r="H69" s="44">
        <f t="shared" si="17"/>
        <v>50</v>
      </c>
    </row>
    <row r="70" spans="1:10" s="4" customFormat="1" ht="27" customHeight="1" x14ac:dyDescent="0.25">
      <c r="A70" s="9" t="s">
        <v>73</v>
      </c>
      <c r="B70" s="38" t="s">
        <v>52</v>
      </c>
      <c r="C70" s="38" t="s">
        <v>6</v>
      </c>
      <c r="D70" s="42"/>
      <c r="E70" s="38"/>
      <c r="F70" s="44">
        <f>F71</f>
        <v>60</v>
      </c>
      <c r="G70" s="44">
        <f t="shared" si="17"/>
        <v>50</v>
      </c>
      <c r="H70" s="44">
        <f t="shared" si="17"/>
        <v>50</v>
      </c>
    </row>
    <row r="71" spans="1:10" s="4" customFormat="1" ht="93.6" customHeight="1" x14ac:dyDescent="0.25">
      <c r="A71" s="9" t="s">
        <v>119</v>
      </c>
      <c r="B71" s="38" t="s">
        <v>52</v>
      </c>
      <c r="C71" s="38" t="s">
        <v>6</v>
      </c>
      <c r="D71" s="42" t="s">
        <v>54</v>
      </c>
      <c r="E71" s="38" t="s">
        <v>13</v>
      </c>
      <c r="F71" s="44">
        <v>60</v>
      </c>
      <c r="G71" s="44">
        <v>50</v>
      </c>
      <c r="H71" s="44">
        <v>50</v>
      </c>
    </row>
    <row r="72" spans="1:10" s="4" customFormat="1" x14ac:dyDescent="0.25">
      <c r="A72" s="50"/>
      <c r="B72" s="50"/>
      <c r="C72" s="50"/>
      <c r="D72" s="50"/>
      <c r="E72" s="50"/>
      <c r="F72" s="50"/>
      <c r="G72" s="20"/>
      <c r="H72" s="20"/>
      <c r="I72" s="8"/>
    </row>
    <row r="73" spans="1:10" s="2" customFormat="1" ht="41.25" customHeight="1" x14ac:dyDescent="0.25">
      <c r="A73" s="35" t="s">
        <v>91</v>
      </c>
      <c r="B73" s="35"/>
      <c r="C73" s="35"/>
      <c r="D73" s="35"/>
      <c r="E73" s="35"/>
      <c r="F73" s="36"/>
      <c r="G73" s="52" t="s">
        <v>92</v>
      </c>
      <c r="H73" s="52"/>
    </row>
    <row r="74" spans="1:10" s="2" customFormat="1" x14ac:dyDescent="0.25">
      <c r="A74" s="27"/>
      <c r="B74" s="27"/>
      <c r="C74" s="27"/>
      <c r="D74" s="27"/>
      <c r="E74" s="27"/>
      <c r="F74" s="22"/>
      <c r="G74" s="21"/>
      <c r="H74" s="21"/>
    </row>
    <row r="75" spans="1:10" s="2" customFormat="1" x14ac:dyDescent="0.25">
      <c r="A75" s="27"/>
      <c r="B75" s="27"/>
      <c r="C75" s="27"/>
      <c r="D75" s="27"/>
      <c r="E75" s="27"/>
      <c r="F75" s="22"/>
      <c r="G75" s="21"/>
      <c r="H75" s="21"/>
    </row>
    <row r="76" spans="1:10" s="2" customFormat="1" x14ac:dyDescent="0.25">
      <c r="A76" s="27"/>
      <c r="B76" s="27"/>
      <c r="C76" s="27"/>
      <c r="D76" s="27"/>
      <c r="E76" s="27"/>
      <c r="F76" s="22"/>
      <c r="G76" s="21"/>
      <c r="H76" s="21"/>
    </row>
    <row r="77" spans="1:10" s="2" customFormat="1" x14ac:dyDescent="0.25">
      <c r="A77" s="27"/>
      <c r="B77" s="27"/>
      <c r="C77" s="27"/>
      <c r="D77" s="27"/>
      <c r="E77" s="27"/>
      <c r="F77" s="23"/>
      <c r="G77" s="21"/>
      <c r="H77" s="21"/>
    </row>
    <row r="78" spans="1:10" s="2" customFormat="1" x14ac:dyDescent="0.25">
      <c r="F78" s="24"/>
      <c r="G78" s="21"/>
      <c r="H78" s="21"/>
    </row>
    <row r="79" spans="1:10" s="2" customFormat="1" x14ac:dyDescent="0.25">
      <c r="F79" s="24"/>
      <c r="G79" s="21"/>
      <c r="H79" s="21"/>
    </row>
    <row r="80" spans="1:10" s="2" customFormat="1" x14ac:dyDescent="0.25">
      <c r="F80" s="24"/>
      <c r="G80" s="21"/>
      <c r="H80" s="21"/>
    </row>
    <row r="81" spans="6:8" s="2" customFormat="1" x14ac:dyDescent="0.25">
      <c r="F81" s="24"/>
      <c r="G81" s="21"/>
      <c r="H81" s="21"/>
    </row>
    <row r="82" spans="6:8" s="2" customFormat="1" x14ac:dyDescent="0.25">
      <c r="F82" s="24"/>
      <c r="G82" s="21"/>
      <c r="H82" s="21"/>
    </row>
    <row r="83" spans="6:8" s="2" customFormat="1" x14ac:dyDescent="0.25">
      <c r="F83" s="24"/>
      <c r="G83" s="21"/>
      <c r="H83" s="21"/>
    </row>
    <row r="84" spans="6:8" s="2" customFormat="1" x14ac:dyDescent="0.25">
      <c r="F84" s="24"/>
      <c r="G84" s="21"/>
      <c r="H84" s="21"/>
    </row>
    <row r="85" spans="6:8" s="2" customFormat="1" x14ac:dyDescent="0.25">
      <c r="F85" s="24"/>
      <c r="G85" s="21"/>
      <c r="H85" s="21"/>
    </row>
    <row r="86" spans="6:8" s="2" customFormat="1" x14ac:dyDescent="0.25">
      <c r="F86" s="24"/>
      <c r="G86" s="21"/>
      <c r="H86" s="21"/>
    </row>
    <row r="87" spans="6:8" s="2" customFormat="1" x14ac:dyDescent="0.25">
      <c r="F87" s="24"/>
      <c r="G87" s="21"/>
      <c r="H87" s="21"/>
    </row>
    <row r="88" spans="6:8" s="2" customFormat="1" x14ac:dyDescent="0.25">
      <c r="F88" s="24"/>
      <c r="G88" s="21"/>
      <c r="H88" s="21"/>
    </row>
    <row r="89" spans="6:8" s="2" customFormat="1" x14ac:dyDescent="0.25">
      <c r="F89" s="24"/>
      <c r="G89" s="21"/>
      <c r="H89" s="21"/>
    </row>
    <row r="90" spans="6:8" s="2" customFormat="1" x14ac:dyDescent="0.25">
      <c r="F90" s="24"/>
      <c r="G90" s="21"/>
      <c r="H90" s="21"/>
    </row>
    <row r="91" spans="6:8" s="2" customFormat="1" x14ac:dyDescent="0.25">
      <c r="F91" s="24"/>
      <c r="G91" s="21"/>
      <c r="H91" s="21"/>
    </row>
    <row r="92" spans="6:8" s="2" customFormat="1" x14ac:dyDescent="0.25">
      <c r="F92" s="24"/>
      <c r="G92" s="21"/>
      <c r="H92" s="21"/>
    </row>
    <row r="93" spans="6:8" s="2" customFormat="1" x14ac:dyDescent="0.25">
      <c r="F93" s="24"/>
      <c r="G93" s="21"/>
      <c r="H93" s="21"/>
    </row>
    <row r="94" spans="6:8" s="2" customFormat="1" x14ac:dyDescent="0.25">
      <c r="F94" s="24"/>
      <c r="G94" s="21"/>
      <c r="H94" s="21"/>
    </row>
    <row r="95" spans="6:8" s="2" customFormat="1" x14ac:dyDescent="0.25">
      <c r="F95" s="24"/>
      <c r="G95" s="21"/>
      <c r="H95" s="21"/>
    </row>
    <row r="96" spans="6:8" s="2" customFormat="1" x14ac:dyDescent="0.25">
      <c r="F96" s="24"/>
      <c r="G96" s="21"/>
      <c r="H96" s="21"/>
    </row>
    <row r="97" spans="6:8" s="2" customFormat="1" x14ac:dyDescent="0.25">
      <c r="F97" s="24"/>
      <c r="G97" s="21"/>
      <c r="H97" s="21"/>
    </row>
  </sheetData>
  <mergeCells count="4">
    <mergeCell ref="A6:F6"/>
    <mergeCell ref="A72:F72"/>
    <mergeCell ref="A7:H7"/>
    <mergeCell ref="G73:H73"/>
  </mergeCells>
  <pageMargins left="0.70866141732283472" right="0" top="0" bottom="0" header="0.31496062992125984" footer="0.31496062992125984"/>
  <pageSetup paperSize="9" scale="64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>
      <selection activeCell="A3" sqref="A3"/>
    </sheetView>
  </sheetViews>
  <sheetFormatPr defaultRowHeight="13.2" x14ac:dyDescent="0.25"/>
  <cols>
    <col min="1" max="1" width="84.5546875" customWidth="1"/>
  </cols>
  <sheetData>
    <row r="3" spans="1:1" x14ac:dyDescent="0.25">
      <c r="A3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7</vt:lpstr>
      <vt:lpstr>Лист1</vt:lpstr>
      <vt:lpstr>'приложение 7'!Область_печати</vt:lpstr>
    </vt:vector>
  </TitlesOfParts>
  <Company>Красюковка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User1</cp:lastModifiedBy>
  <cp:lastPrinted>2019-01-14T06:09:55Z</cp:lastPrinted>
  <dcterms:created xsi:type="dcterms:W3CDTF">2015-12-28T13:27:06Z</dcterms:created>
  <dcterms:modified xsi:type="dcterms:W3CDTF">2019-01-22T12:24:08Z</dcterms:modified>
</cp:coreProperties>
</file>